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240" yWindow="240" windowWidth="25360" windowHeight="14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29" i="1"/>
  <c r="C24" i="1"/>
  <c r="C23" i="1"/>
  <c r="C21" i="1"/>
  <c r="C20" i="1"/>
  <c r="C4" i="1"/>
  <c r="D4" i="1"/>
  <c r="E4" i="1"/>
  <c r="F4" i="1"/>
  <c r="B7" i="1"/>
  <c r="B9" i="1"/>
  <c r="B11" i="1"/>
  <c r="D11" i="1"/>
  <c r="E11" i="1"/>
  <c r="F11" i="1"/>
  <c r="F14" i="1"/>
  <c r="F16" i="1"/>
  <c r="B14" i="1"/>
  <c r="B16" i="1"/>
  <c r="B17" i="1"/>
  <c r="C28" i="1"/>
  <c r="C27" i="1"/>
  <c r="C26" i="1"/>
  <c r="C22" i="1"/>
  <c r="D14" i="1"/>
  <c r="E14" i="1"/>
  <c r="C14" i="1"/>
  <c r="D7" i="1"/>
  <c r="D9" i="1"/>
  <c r="D33" i="1"/>
  <c r="E7" i="1"/>
  <c r="E9" i="1"/>
  <c r="E33" i="1"/>
  <c r="F7" i="1"/>
  <c r="F9" i="1"/>
  <c r="F33" i="1"/>
  <c r="C7" i="1"/>
  <c r="C9" i="1"/>
  <c r="C33" i="1"/>
  <c r="C3" i="1"/>
  <c r="D3" i="1"/>
  <c r="E3" i="1"/>
  <c r="F3" i="1"/>
</calcChain>
</file>

<file path=xl/sharedStrings.xml><?xml version="1.0" encoding="utf-8"?>
<sst xmlns="http://schemas.openxmlformats.org/spreadsheetml/2006/main" count="20" uniqueCount="18">
  <si>
    <t>Gross Profit</t>
  </si>
  <si>
    <t>Revenues</t>
  </si>
  <si>
    <t>OpEx</t>
  </si>
  <si>
    <t>EBITDA</t>
  </si>
  <si>
    <t>Check</t>
  </si>
  <si>
    <t>EBITDA Multiple</t>
  </si>
  <si>
    <t>Enterprise Value</t>
  </si>
  <si>
    <t>Year 1 Revenues</t>
  </si>
  <si>
    <t>Year 2 Revenues</t>
  </si>
  <si>
    <t>Year 3 Revenues</t>
  </si>
  <si>
    <t>Year 2 EBITDA</t>
  </si>
  <si>
    <t>Year 3 EBITDA</t>
  </si>
  <si>
    <t>Year 4 EBITDA</t>
  </si>
  <si>
    <t>Year 5 EBITDA</t>
  </si>
  <si>
    <t>Current TEV as multiple of</t>
  </si>
  <si>
    <t>IRR</t>
  </si>
  <si>
    <t>Cash Flows</t>
  </si>
  <si>
    <t>Thoughts on SaaS 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</si>
</sst>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Year&quot;\ 0"/>
    <numFmt numFmtId="165" formatCode="0\x"/>
    <numFmt numFmtId="166" formatCode="_-&quot;$&quot;* #,##0_-;\-&quot;$&quot;* #,##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9" fontId="6" fillId="0" borderId="0" xfId="0" applyNumberFormat="1" applyFont="1"/>
    <xf numFmtId="0" fontId="7" fillId="0" borderId="0" xfId="0" applyFont="1"/>
    <xf numFmtId="165" fontId="6" fillId="0" borderId="0" xfId="0" applyNumberFormat="1" applyFont="1"/>
    <xf numFmtId="0" fontId="8" fillId="0" borderId="0" xfId="0" applyFont="1"/>
    <xf numFmtId="0" fontId="9" fillId="0" borderId="0" xfId="0" applyFont="1"/>
    <xf numFmtId="166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2" fillId="0" borderId="0" xfId="0" applyFont="1"/>
    <xf numFmtId="9" fontId="2" fillId="0" borderId="0" xfId="0" applyNumberFormat="1" applyFont="1"/>
    <xf numFmtId="164" fontId="3" fillId="2" borderId="0" xfId="0" applyNumberFormat="1" applyFont="1" applyFill="1"/>
  </cellXfs>
  <cellStyles count="2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25" sqref="B25"/>
    </sheetView>
  </sheetViews>
  <sheetFormatPr baseColWidth="10" defaultRowHeight="15" x14ac:dyDescent="0"/>
  <cols>
    <col min="1" max="1" width="15" customWidth="1"/>
  </cols>
  <sheetData>
    <row r="1" spans="1:6">
      <c r="A1" s="9" t="s">
        <v>17</v>
      </c>
    </row>
    <row r="3" spans="1:6">
      <c r="B3" s="11">
        <v>1</v>
      </c>
      <c r="C3" s="11">
        <f>B3+1</f>
        <v>2</v>
      </c>
      <c r="D3" s="11">
        <f>C3+1</f>
        <v>3</v>
      </c>
      <c r="E3" s="11">
        <f>D3+1</f>
        <v>4</v>
      </c>
      <c r="F3" s="11">
        <f>E3+1</f>
        <v>5</v>
      </c>
    </row>
    <row r="4" spans="1:6">
      <c r="A4" t="s">
        <v>1</v>
      </c>
      <c r="B4">
        <v>100</v>
      </c>
      <c r="C4">
        <f>B4*(1+C5)</f>
        <v>150</v>
      </c>
      <c r="D4">
        <f t="shared" ref="D4:F4" si="0">C4*(1+D5)</f>
        <v>217.5</v>
      </c>
      <c r="E4">
        <f t="shared" si="0"/>
        <v>293.625</v>
      </c>
      <c r="F4">
        <f t="shared" si="0"/>
        <v>381.71250000000003</v>
      </c>
    </row>
    <row r="5" spans="1:6">
      <c r="C5" s="1">
        <v>0.5</v>
      </c>
      <c r="D5" s="1">
        <v>0.45</v>
      </c>
      <c r="E5" s="1">
        <v>0.35</v>
      </c>
      <c r="F5" s="1">
        <v>0.3</v>
      </c>
    </row>
    <row r="7" spans="1:6">
      <c r="A7" t="s">
        <v>0</v>
      </c>
      <c r="B7">
        <f>B4*0.8</f>
        <v>80</v>
      </c>
      <c r="C7">
        <f t="shared" ref="C7:F7" si="1">C4*0.8</f>
        <v>120</v>
      </c>
      <c r="D7">
        <f t="shared" si="1"/>
        <v>174</v>
      </c>
      <c r="E7">
        <f t="shared" si="1"/>
        <v>234.9</v>
      </c>
      <c r="F7">
        <f t="shared" si="1"/>
        <v>305.37000000000006</v>
      </c>
    </row>
    <row r="9" spans="1:6">
      <c r="A9" t="s">
        <v>2</v>
      </c>
      <c r="B9">
        <f>B7</f>
        <v>80</v>
      </c>
      <c r="C9">
        <f>C7-C11</f>
        <v>100</v>
      </c>
      <c r="D9">
        <f t="shared" ref="D9:F9" si="2">D7-D11</f>
        <v>127</v>
      </c>
      <c r="E9">
        <f t="shared" si="2"/>
        <v>157.44999999999999</v>
      </c>
      <c r="F9">
        <f t="shared" si="2"/>
        <v>192.68500000000006</v>
      </c>
    </row>
    <row r="11" spans="1:6">
      <c r="A11" t="s">
        <v>3</v>
      </c>
      <c r="B11">
        <f>B7-B9</f>
        <v>0</v>
      </c>
      <c r="C11">
        <f>(C4-B4)*0.4+B11</f>
        <v>20</v>
      </c>
      <c r="D11">
        <f t="shared" ref="D11:F11" si="3">(D4-C4)*0.4+C11</f>
        <v>47</v>
      </c>
      <c r="E11">
        <f t="shared" si="3"/>
        <v>77.45</v>
      </c>
      <c r="F11">
        <f t="shared" si="3"/>
        <v>112.68500000000002</v>
      </c>
    </row>
    <row r="13" spans="1:6">
      <c r="A13" t="s">
        <v>5</v>
      </c>
      <c r="C13" s="3">
        <v>55</v>
      </c>
      <c r="D13" s="3">
        <v>45</v>
      </c>
      <c r="E13" s="3">
        <v>40</v>
      </c>
      <c r="F13" s="3">
        <v>35</v>
      </c>
    </row>
    <row r="14" spans="1:6">
      <c r="A14" t="s">
        <v>6</v>
      </c>
      <c r="B14" s="6">
        <f>B4*11</f>
        <v>1100</v>
      </c>
      <c r="C14" s="6">
        <f>C13*C11</f>
        <v>1100</v>
      </c>
      <c r="D14" s="6">
        <f t="shared" ref="D14:F14" si="4">D13*D11</f>
        <v>2115</v>
      </c>
      <c r="E14" s="6">
        <f t="shared" si="4"/>
        <v>3098</v>
      </c>
      <c r="F14" s="6">
        <f t="shared" si="4"/>
        <v>3943.9750000000004</v>
      </c>
    </row>
    <row r="16" spans="1:6">
      <c r="A16" t="s">
        <v>16</v>
      </c>
      <c r="B16" s="7">
        <f>-B14</f>
        <v>-1100</v>
      </c>
      <c r="C16">
        <v>0</v>
      </c>
      <c r="D16">
        <v>0</v>
      </c>
      <c r="E16">
        <v>0</v>
      </c>
      <c r="F16" s="7">
        <f>F14</f>
        <v>3943.9750000000004</v>
      </c>
    </row>
    <row r="17" spans="1:3">
      <c r="A17" s="9" t="s">
        <v>15</v>
      </c>
      <c r="B17" s="10">
        <f>IRR(B16:F16)</f>
        <v>0.37605365133029367</v>
      </c>
    </row>
    <row r="19" spans="1:3">
      <c r="A19" t="s">
        <v>14</v>
      </c>
    </row>
    <row r="20" spans="1:3">
      <c r="A20" t="s">
        <v>7</v>
      </c>
      <c r="C20" s="8">
        <f>B14/B4</f>
        <v>11</v>
      </c>
    </row>
    <row r="21" spans="1:3">
      <c r="A21" t="s">
        <v>8</v>
      </c>
      <c r="C21" s="8">
        <f>B14/C4</f>
        <v>7.333333333333333</v>
      </c>
    </row>
    <row r="22" spans="1:3">
      <c r="A22" t="s">
        <v>9</v>
      </c>
      <c r="C22" s="8">
        <f>B14/D4</f>
        <v>5.0574712643678161</v>
      </c>
    </row>
    <row r="23" spans="1:3">
      <c r="A23" t="s">
        <v>9</v>
      </c>
      <c r="C23" s="8">
        <f>B14/E4</f>
        <v>3.7462750106428269</v>
      </c>
    </row>
    <row r="24" spans="1:3">
      <c r="A24" t="s">
        <v>9</v>
      </c>
      <c r="C24" s="8">
        <f>B14/F4</f>
        <v>2.8817500081867897</v>
      </c>
    </row>
    <row r="26" spans="1:3">
      <c r="A26" t="s">
        <v>10</v>
      </c>
      <c r="C26" s="8">
        <f>B14/C11</f>
        <v>55</v>
      </c>
    </row>
    <row r="27" spans="1:3">
      <c r="A27" t="s">
        <v>11</v>
      </c>
      <c r="C27" s="8">
        <f>B14/D11</f>
        <v>23.404255319148938</v>
      </c>
    </row>
    <row r="28" spans="1:3">
      <c r="A28" t="s">
        <v>12</v>
      </c>
      <c r="C28" s="8">
        <f>B14/E11</f>
        <v>14.202711426726919</v>
      </c>
    </row>
    <row r="29" spans="1:3">
      <c r="A29" t="s">
        <v>13</v>
      </c>
      <c r="C29" s="8">
        <f>B14/F11</f>
        <v>9.7617251630651811</v>
      </c>
    </row>
    <row r="33" spans="1:6">
      <c r="A33" s="2" t="s">
        <v>4</v>
      </c>
      <c r="C33">
        <f>C7-C9-C11</f>
        <v>0</v>
      </c>
      <c r="D33">
        <f>D7-D9-D11</f>
        <v>0</v>
      </c>
      <c r="E33">
        <f>E7-E9-E11</f>
        <v>0</v>
      </c>
      <c r="F33">
        <f>F7-F9-F11</f>
        <v>0</v>
      </c>
    </row>
    <row r="35" spans="1:6">
      <c r="A35" s="4"/>
      <c r="B35" s="5"/>
      <c r="C35" s="5"/>
      <c r="D35" s="5"/>
      <c r="E35" s="5"/>
      <c r="F35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Strazzulla</dc:creator>
  <cp:lastModifiedBy>Phil Strazzulla</cp:lastModifiedBy>
  <dcterms:created xsi:type="dcterms:W3CDTF">2015-12-11T21:54:43Z</dcterms:created>
  <dcterms:modified xsi:type="dcterms:W3CDTF">2016-01-05T22:47:51Z</dcterms:modified>
</cp:coreProperties>
</file>